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ssong\Documents\lehre\excel_2018\Skript\mm_09-24_hm_excel_2018\mm_kalkulationen_06-25\"/>
    </mc:Choice>
  </mc:AlternateContent>
  <bookViews>
    <workbookView xWindow="0" yWindow="0" windowWidth="25200" windowHeight="11985" firstSheet="1" activeTab="1"/>
  </bookViews>
  <sheets>
    <sheet name="Währungsrechner (JPY)" sheetId="1" r:id="rId1"/>
    <sheet name="Gewinnprognose" sheetId="2" r:id="rId2"/>
  </sheets>
  <definedNames>
    <definedName name="markup">Gewinnprognose!$D$3</definedName>
    <definedName name="solver_adj" localSheetId="1" hidden="1">Gewinnprognose!$D$3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Gewinnprognose!$F$22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Gewinnprognose!$D$6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hs1" localSheetId="1" hidden="1">10000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7" i="1"/>
  <c r="B11" i="2" l="1"/>
  <c r="C11" i="2" l="1"/>
  <c r="B12" i="2"/>
  <c r="C12" i="2" l="1"/>
  <c r="D11" i="2"/>
  <c r="E11" i="2" s="1"/>
  <c r="B13" i="2"/>
  <c r="F11" i="2" l="1"/>
  <c r="G11" i="2" s="1"/>
  <c r="D12" i="2"/>
  <c r="E12" i="2" s="1"/>
  <c r="C13" i="2"/>
  <c r="B14" i="2"/>
  <c r="F12" i="2" l="1"/>
  <c r="G12" i="2" s="1"/>
  <c r="D13" i="2"/>
  <c r="F13" i="2" s="1"/>
  <c r="C14" i="2"/>
  <c r="B15" i="2"/>
  <c r="E13" i="2" l="1"/>
  <c r="G13" i="2" s="1"/>
  <c r="D14" i="2"/>
  <c r="F14" i="2" s="1"/>
  <c r="C15" i="2"/>
  <c r="B16" i="2"/>
  <c r="B17" i="2" s="1"/>
  <c r="E14" i="2" l="1"/>
  <c r="G14" i="2" s="1"/>
  <c r="D15" i="2"/>
  <c r="E15" i="2" s="1"/>
  <c r="C17" i="2"/>
  <c r="C16" i="2"/>
  <c r="B18" i="2"/>
  <c r="F15" i="2" l="1"/>
  <c r="G15" i="2" s="1"/>
  <c r="D16" i="2"/>
  <c r="E16" i="2" s="1"/>
  <c r="C18" i="2"/>
  <c r="B19" i="2"/>
  <c r="D17" i="2" l="1"/>
  <c r="E17" i="2" s="1"/>
  <c r="F16" i="2"/>
  <c r="G16" i="2" s="1"/>
  <c r="C19" i="2"/>
  <c r="B20" i="2"/>
  <c r="D18" i="2" l="1"/>
  <c r="F17" i="2"/>
  <c r="G17" i="2" s="1"/>
  <c r="C20" i="2"/>
  <c r="B21" i="2"/>
  <c r="E18" i="2"/>
  <c r="F18" i="2"/>
  <c r="D19" i="2"/>
  <c r="C21" i="2" l="1"/>
  <c r="G18" i="2"/>
  <c r="B22" i="2"/>
  <c r="E19" i="2"/>
  <c r="F19" i="2"/>
  <c r="D20" i="2"/>
  <c r="C22" i="2" l="1"/>
  <c r="E20" i="2"/>
  <c r="F20" i="2"/>
  <c r="D21" i="2"/>
  <c r="G19" i="2"/>
  <c r="E21" i="2" l="1"/>
  <c r="F21" i="2"/>
  <c r="D22" i="2"/>
  <c r="G20" i="2"/>
  <c r="E22" i="2" l="1"/>
  <c r="E26" i="2" s="1"/>
  <c r="D26" i="2"/>
  <c r="F22" i="2"/>
  <c r="G21" i="2"/>
  <c r="G22" i="2" l="1"/>
  <c r="G26" i="2" s="1"/>
  <c r="D6" i="2" s="1"/>
  <c r="F26" i="2"/>
</calcChain>
</file>

<file path=xl/sharedStrings.xml><?xml version="1.0" encoding="utf-8"?>
<sst xmlns="http://schemas.openxmlformats.org/spreadsheetml/2006/main" count="33" uniqueCount="29">
  <si>
    <t>Währungsumrechnung Euro vs. JPY</t>
  </si>
  <si>
    <t>Yen-Kurs (1€):</t>
  </si>
  <si>
    <t>Yen-Betrag</t>
  </si>
  <si>
    <t>Eurobetrag</t>
  </si>
  <si>
    <t>Gewinnkalkulation 12 Monate: Energy-Fruchtdrink Mandelbeere</t>
  </si>
  <si>
    <t>Preisaufschlag (auf Kosten):</t>
  </si>
  <si>
    <t>Monatliche Kostensteigerung:</t>
  </si>
  <si>
    <t>Monatswerte:</t>
  </si>
  <si>
    <t xml:space="preserve">Stückkosten </t>
  </si>
  <si>
    <t>Preis</t>
  </si>
  <si>
    <t>Absatz</t>
  </si>
  <si>
    <t>Kosten</t>
  </si>
  <si>
    <t>Umsatz</t>
  </si>
  <si>
    <t>Gewinn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</si>
  <si>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</si>
  <si>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</si>
  <si>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</si>
  <si>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</si>
  <si>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</si>
  <si>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</si>
  <si>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</si>
  <si>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</si>
  <si>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</si>
  <si>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</si>
  <si>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</si>
  <si>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</si>
  <si>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Jahreswerte:</t>
  </si>
  <si>
    <t>Erwarteter Gewinn (12 Monate):</t>
  </si>
  <si>
    <t>Ausgangswert Stückkosten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</si>
</sst>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1" fontId="0" fillId="0" borderId="0" xfId="0" applyNumberFormat="1"/>
    <xf numFmtId="0" fontId="4" fillId="0" borderId="0" xfId="0" applyFont="1" applyFill="1"/>
    <xf numFmtId="0" fontId="5" fillId="0" borderId="0" xfId="0" applyFont="1"/>
    <xf numFmtId="2" fontId="0" fillId="0" borderId="0" xfId="0" applyNumberFormat="1"/>
    <xf numFmtId="10" fontId="0" fillId="0" borderId="0" xfId="1" applyNumberFormat="1" applyFont="1"/>
    <xf numFmtId="164" fontId="0" fillId="0" borderId="0" xfId="0" applyNumberFormat="1"/>
    <xf numFmtId="0" fontId="2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Gewinnprognose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Gewinnprognose!$E$10</c:f>
              <c:strCache>
                <c:ptCount val="1"/>
                <c:pt idx="0">
                  <c:v>Kosten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Gewinnprognose!$A$11:$A$22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Gewinnprognose!$E$11:$E$22</c:f>
              <c:numCache>
                <c:formatCode>0</c:formatCode>
                <c:ptCount val="12"/>
                <c:pt idx="0">
                  <c:v>6100</c:v>
                </c:pt>
                <c:pt idx="1">
                  <c:v>7454.3124999999991</c:v>
                </c:pt>
                <c:pt idx="2">
                  <c:v>8254.4782695312497</c:v>
                </c:pt>
                <c:pt idx="3">
                  <c:v>8787.2580579907226</c:v>
                </c:pt>
                <c:pt idx="4">
                  <c:v>9121.3842140183715</c:v>
                </c:pt>
                <c:pt idx="5">
                  <c:v>9305.7099506812356</c:v>
                </c:pt>
                <c:pt idx="6">
                  <c:v>9374.7988553914365</c:v>
                </c:pt>
                <c:pt idx="7">
                  <c:v>9352.9339558965639</c:v>
                </c:pt>
                <c:pt idx="8">
                  <c:v>9256.9927446631391</c:v>
                </c:pt>
                <c:pt idx="9">
                  <c:v>9098.5084515722501</c:v>
                </c:pt>
                <c:pt idx="10">
                  <c:v>8885.1473690072962</c:v>
                </c:pt>
                <c:pt idx="11">
                  <c:v>8621.7671096238082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0-45B6-8F17-1E30B84C2A2E}"/>
            </c:ext>
          </c:extLst>
        </c:ser>
        <c:ser>
          <c:idx val="1"/>
          <c:order val="1"/>
          <c:tx>
            <c:strRef>
              <c:f>Gewinnprognose!$F$10</c:f>
              <c:strCache>
                <c:ptCount val="1"/>
                <c:pt idx="0">
                  <c:v>Umsatz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Gewinnprognose!$A$11:$A$22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Gewinnprognose!$F$11:$F$22</c:f>
              <c:numCache>
                <c:formatCode>0</c:formatCode>
                <c:ptCount val="12"/>
                <c:pt idx="0">
                  <c:v>7930</c:v>
                </c:pt>
                <c:pt idx="1">
                  <c:v>9690.6062500000007</c:v>
                </c:pt>
                <c:pt idx="2">
                  <c:v>10730.821750390625</c:v>
                </c:pt>
                <c:pt idx="3">
                  <c:v>11423.43547538794</c:v>
                </c:pt>
                <c:pt idx="4">
                  <c:v>11857.799478223884</c:v>
                </c:pt>
                <c:pt idx="5">
                  <c:v>12097.422935885605</c:v>
                </c:pt>
                <c:pt idx="6">
                  <c:v>12187.238512008869</c:v>
                </c:pt>
                <c:pt idx="7">
                  <c:v>12158.814142665535</c:v>
                </c:pt>
                <c:pt idx="8">
                  <c:v>12034.090568062082</c:v>
                </c:pt>
                <c:pt idx="9">
                  <c:v>11828.060987043926</c:v>
                </c:pt>
                <c:pt idx="10">
                  <c:v>11550.691579709484</c:v>
                </c:pt>
                <c:pt idx="11">
                  <c:v>11208.297242510951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0-45B6-8F17-1E30B84C2A2E}"/>
            </c:ext>
          </c:extLst>
        </c:ser>
        <c:ser>
          <c:idx val="2"/>
          <c:order val="2"/>
          <c:tx>
            <c:strRef>
              <c:f>Gewinnprognose!$G$10</c:f>
              <c:strCache>
                <c:ptCount val="1"/>
                <c:pt idx="0">
                  <c:v>Gewinn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Gewinnprognose!$A$11:$A$22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Gewinnprognose!$G$11:$G$22</c:f>
              <c:numCache>
                <c:formatCode>0</c:formatCode>
                <c:ptCount val="12"/>
                <c:pt idx="0">
                  <c:v>1830</c:v>
                </c:pt>
                <c:pt idx="1">
                  <c:v>2236.2937500000016</c:v>
                </c:pt>
                <c:pt idx="2">
                  <c:v>2476.3434808593756</c:v>
                </c:pt>
                <c:pt idx="3">
                  <c:v>2636.1774173972171</c:v>
                </c:pt>
                <c:pt idx="4">
                  <c:v>2736.4152642055124</c:v>
                </c:pt>
                <c:pt idx="5">
                  <c:v>2791.712985204369</c:v>
                </c:pt>
                <c:pt idx="6">
                  <c:v>2812.4396566174328</c:v>
                </c:pt>
                <c:pt idx="7">
                  <c:v>2805.8801867689708</c:v>
                </c:pt>
                <c:pt idx="8">
                  <c:v>2777.0978233989426</c:v>
                </c:pt>
                <c:pt idx="9">
                  <c:v>2729.5525354716756</c:v>
                </c:pt>
                <c:pt idx="10">
                  <c:v>2665.5442107021881</c:v>
                </c:pt>
                <c:pt idx="11">
                  <c:v>2586.5301328871428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0-45B6-8F17-1E30B84C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162872"/>
        <c:axId val="460157952"/>
      </c:lineChart>
      <c:catAx>
        <c:axId val="46016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157952"/>
        <c:crosses val="autoZero"/>
        <c:auto val="1"/>
        <c:lblAlgn val="ctr"/>
        <c:lblOffset val="100"/>
        <c:noMultiLvlLbl val="0"/>
      </c:catAx>
      <c:valAx>
        <c:axId val="46015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0162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340632</xdr:colOff>
      <xdr:row>3</xdr:row>
      <xdr:rowOff>152400</xdr:rowOff>
    </xdr:from>
    <xdr:to>
      <xdr:col>14</xdr:col>
      <xdr:colOff>238125</xdr:colOff>
      <xdr:row>21</xdr:row>
      <xdr:rowOff>47624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G4" sqref="G4"/>
    </sheetView>
  </sheetViews>
  <sheetFormatPr baseColWidth="10" defaultRowHeight="15" x14ac:dyDescent="0.25"/>
  <cols>
    <col min="1" max="1" width="9.42578125" customWidth="1"/>
    <col min="2" max="2" width="12.5703125" customWidth="1"/>
    <col min="3" max="3" width="10.85546875" customWidth="1"/>
  </cols>
  <sheetData>
    <row r="1" spans="1:3" x14ac:dyDescent="0.25">
      <c r="A1" s="9" t="s">
        <v>0</v>
      </c>
      <c r="B1" s="9"/>
      <c r="C1" s="9"/>
    </row>
    <row r="3" spans="1:3" x14ac:dyDescent="0.25">
      <c r="A3" t="s">
        <v>1</v>
      </c>
      <c r="C3">
        <v>128.69999999999999</v>
      </c>
    </row>
    <row r="6" spans="1:3" x14ac:dyDescent="0.25">
      <c r="B6" s="1" t="s">
        <v>2</v>
      </c>
      <c r="C6" s="1" t="s">
        <v>3</v>
      </c>
    </row>
    <row r="7" spans="1:3" x14ac:dyDescent="0.25">
      <c r="B7">
        <v>1</v>
      </c>
      <c r="C7" s="6">
        <f>B7/$C$3</f>
        <v>7.7700077700077709E-3</v>
      </c>
    </row>
    <row r="8" spans="1:3" x14ac:dyDescent="0.25">
      <c r="B8">
        <v>10</v>
      </c>
      <c r="C8" s="6">
        <f t="shared" ref="C8:C12" si="0">B8/$C$3</f>
        <v>7.770007770007771E-2</v>
      </c>
    </row>
    <row r="9" spans="1:3" x14ac:dyDescent="0.25">
      <c r="B9">
        <v>50</v>
      </c>
      <c r="C9" s="6">
        <f t="shared" si="0"/>
        <v>0.38850038850038854</v>
      </c>
    </row>
    <row r="10" spans="1:3" x14ac:dyDescent="0.25">
      <c r="B10">
        <v>100</v>
      </c>
      <c r="C10" s="6">
        <f t="shared" si="0"/>
        <v>0.77700077700077708</v>
      </c>
    </row>
    <row r="11" spans="1:3" x14ac:dyDescent="0.25">
      <c r="B11">
        <v>500</v>
      </c>
      <c r="C11" s="6">
        <f t="shared" si="0"/>
        <v>3.8850038850038855</v>
      </c>
    </row>
    <row r="12" spans="1:3" x14ac:dyDescent="0.25">
      <c r="B12">
        <v>1000</v>
      </c>
      <c r="C12" s="6">
        <f t="shared" si="0"/>
        <v>7.770007770007771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N19" sqref="N19:N21"/>
    </sheetView>
  </sheetViews>
  <sheetFormatPr baseColWidth="10" defaultRowHeight="15" x14ac:dyDescent="0.25"/>
  <cols>
    <col min="1" max="1" width="12.28515625" customWidth="1"/>
    <col min="2" max="2" width="12.5703125" customWidth="1"/>
    <col min="3" max="3" width="7.140625" customWidth="1"/>
    <col min="4" max="4" width="14.140625" customWidth="1"/>
    <col min="5" max="5" width="17" customWidth="1"/>
    <col min="6" max="6" width="13.7109375" customWidth="1"/>
    <col min="7" max="7" width="10.7109375" customWidth="1"/>
    <col min="8" max="8" width="12.7109375" customWidth="1"/>
  </cols>
  <sheetData>
    <row r="1" spans="1:7" ht="15.75" x14ac:dyDescent="0.25">
      <c r="A1" s="2" t="s">
        <v>4</v>
      </c>
    </row>
    <row r="2" spans="1:7" ht="14.25" customHeight="1" x14ac:dyDescent="0.25">
      <c r="A2" s="2"/>
    </row>
    <row r="3" spans="1:7" x14ac:dyDescent="0.25">
      <c r="A3" t="s">
        <v>5</v>
      </c>
      <c r="D3" s="7">
        <v>0.3</v>
      </c>
    </row>
    <row r="4" spans="1:7" x14ac:dyDescent="0.25">
      <c r="A4" t="s">
        <v>6</v>
      </c>
      <c r="D4" s="7">
        <v>2.5000000000000001E-2</v>
      </c>
    </row>
    <row r="5" spans="1:7" ht="15.75" customHeight="1" x14ac:dyDescent="0.25">
      <c r="A5" t="s">
        <v>28</v>
      </c>
      <c r="D5" s="6">
        <v>1</v>
      </c>
    </row>
    <row r="6" spans="1:7" x14ac:dyDescent="0.25">
      <c r="A6" t="s">
        <v>27</v>
      </c>
      <c r="D6" s="8">
        <f>G26</f>
        <v>31083.987443512829</v>
      </c>
    </row>
    <row r="8" spans="1:7" x14ac:dyDescent="0.25">
      <c r="A8" s="5" t="s">
        <v>7</v>
      </c>
    </row>
    <row r="10" spans="1:7" x14ac:dyDescent="0.25"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</row>
    <row r="11" spans="1:7" x14ac:dyDescent="0.25">
      <c r="A11" t="s">
        <v>14</v>
      </c>
      <c r="B11" s="6">
        <f>D5</f>
        <v>1</v>
      </c>
      <c r="C11" s="6">
        <f t="shared" ref="C11:C22" si="0">B11*(1+markup)</f>
        <v>1.3</v>
      </c>
      <c r="D11" s="3">
        <f>(7000-3000*C11)+3000</f>
        <v>6100</v>
      </c>
      <c r="E11" s="3">
        <f>D11*B11</f>
        <v>6100</v>
      </c>
      <c r="F11" s="3">
        <f>C11*D11</f>
        <v>7930</v>
      </c>
      <c r="G11" s="3">
        <f>F11-E11</f>
        <v>1830</v>
      </c>
    </row>
    <row r="12" spans="1:7" x14ac:dyDescent="0.25">
      <c r="A12" t="s">
        <v>15</v>
      </c>
      <c r="B12" s="6">
        <f t="shared" ref="B12:B22" si="1">B11*(1+$D$4)</f>
        <v>1.0249999999999999</v>
      </c>
      <c r="C12" s="6">
        <f t="shared" si="0"/>
        <v>1.3325</v>
      </c>
      <c r="D12" s="3">
        <f>(7000-3000*C12)+0.7*D11</f>
        <v>7272.5</v>
      </c>
      <c r="E12" s="3">
        <f t="shared" ref="E12:E22" si="2">D12*B12</f>
        <v>7454.3124999999991</v>
      </c>
      <c r="F12" s="3">
        <f t="shared" ref="F12:F22" si="3">C12*D12</f>
        <v>9690.6062500000007</v>
      </c>
      <c r="G12" s="3">
        <f t="shared" ref="G12:G22" si="4">F12-E12</f>
        <v>2236.2937500000016</v>
      </c>
    </row>
    <row r="13" spans="1:7" x14ac:dyDescent="0.25">
      <c r="A13" t="s">
        <v>16</v>
      </c>
      <c r="B13" s="6">
        <f t="shared" si="1"/>
        <v>1.0506249999999999</v>
      </c>
      <c r="C13" s="6">
        <f t="shared" si="0"/>
        <v>1.3658124999999999</v>
      </c>
      <c r="D13" s="3">
        <f t="shared" ref="D13:D22" si="5">(7000-3100*C13)+0.7*D12</f>
        <v>7856.7312500000007</v>
      </c>
      <c r="E13" s="3">
        <f t="shared" si="2"/>
        <v>8254.4782695312497</v>
      </c>
      <c r="F13" s="3">
        <f t="shared" si="3"/>
        <v>10730.821750390625</v>
      </c>
      <c r="G13" s="3">
        <f t="shared" si="4"/>
        <v>2476.3434808593756</v>
      </c>
    </row>
    <row r="14" spans="1:7" x14ac:dyDescent="0.25">
      <c r="A14" t="s">
        <v>17</v>
      </c>
      <c r="B14" s="6">
        <f t="shared" si="1"/>
        <v>1.0768906249999999</v>
      </c>
      <c r="C14" s="6">
        <f t="shared" si="0"/>
        <v>1.3999578124999998</v>
      </c>
      <c r="D14" s="3">
        <f t="shared" si="5"/>
        <v>8159.8426562500008</v>
      </c>
      <c r="E14" s="3">
        <f t="shared" si="2"/>
        <v>8787.2580579907226</v>
      </c>
      <c r="F14" s="3">
        <f t="shared" si="3"/>
        <v>11423.43547538794</v>
      </c>
      <c r="G14" s="3">
        <f t="shared" si="4"/>
        <v>2636.1774173972171</v>
      </c>
    </row>
    <row r="15" spans="1:7" x14ac:dyDescent="0.25">
      <c r="A15" t="s">
        <v>18</v>
      </c>
      <c r="B15" s="6">
        <f t="shared" si="1"/>
        <v>1.1038128906249998</v>
      </c>
      <c r="C15" s="6">
        <f t="shared" si="0"/>
        <v>1.4349567578124998</v>
      </c>
      <c r="D15" s="3">
        <f t="shared" si="5"/>
        <v>8263.5239101562511</v>
      </c>
      <c r="E15" s="3">
        <f t="shared" si="2"/>
        <v>9121.3842140183715</v>
      </c>
      <c r="F15" s="3">
        <f t="shared" si="3"/>
        <v>11857.799478223884</v>
      </c>
      <c r="G15" s="3">
        <f t="shared" si="4"/>
        <v>2736.4152642055124</v>
      </c>
    </row>
    <row r="16" spans="1:7" x14ac:dyDescent="0.25">
      <c r="A16" t="s">
        <v>19</v>
      </c>
      <c r="B16" s="6">
        <f t="shared" si="1"/>
        <v>1.1314082128906247</v>
      </c>
      <c r="C16" s="6">
        <f t="shared" si="0"/>
        <v>1.4708306767578121</v>
      </c>
      <c r="D16" s="3">
        <f t="shared" si="5"/>
        <v>8224.8916391601579</v>
      </c>
      <c r="E16" s="3">
        <f t="shared" si="2"/>
        <v>9305.7099506812356</v>
      </c>
      <c r="F16" s="3">
        <f t="shared" si="3"/>
        <v>12097.422935885605</v>
      </c>
      <c r="G16" s="3">
        <f t="shared" si="4"/>
        <v>2791.712985204369</v>
      </c>
    </row>
    <row r="17" spans="1:8" x14ac:dyDescent="0.25">
      <c r="A17" t="s">
        <v>20</v>
      </c>
      <c r="B17" s="6">
        <f t="shared" si="1"/>
        <v>1.1596934182128902</v>
      </c>
      <c r="C17" s="6">
        <f t="shared" si="0"/>
        <v>1.5076014436767573</v>
      </c>
      <c r="D17" s="3">
        <f t="shared" si="5"/>
        <v>8083.8596720141622</v>
      </c>
      <c r="E17" s="3">
        <f t="shared" si="2"/>
        <v>9374.7988553914365</v>
      </c>
      <c r="F17" s="3">
        <f t="shared" si="3"/>
        <v>12187.238512008869</v>
      </c>
      <c r="G17" s="3">
        <f t="shared" si="4"/>
        <v>2812.4396566174328</v>
      </c>
    </row>
    <row r="18" spans="1:8" x14ac:dyDescent="0.25">
      <c r="A18" t="s">
        <v>21</v>
      </c>
      <c r="B18" s="6">
        <f t="shared" si="1"/>
        <v>1.1886857536682123</v>
      </c>
      <c r="C18" s="6">
        <f t="shared" si="0"/>
        <v>1.5452914797686761</v>
      </c>
      <c r="D18" s="3">
        <f t="shared" si="5"/>
        <v>7868.2981831270172</v>
      </c>
      <c r="E18" s="3">
        <f t="shared" si="2"/>
        <v>9352.9339558965639</v>
      </c>
      <c r="F18" s="3">
        <f t="shared" si="3"/>
        <v>12158.814142665535</v>
      </c>
      <c r="G18" s="3">
        <f t="shared" si="4"/>
        <v>2805.8801867689708</v>
      </c>
    </row>
    <row r="19" spans="1:8" x14ac:dyDescent="0.25">
      <c r="A19" t="s">
        <v>22</v>
      </c>
      <c r="B19" s="6">
        <f t="shared" si="1"/>
        <v>1.2184028975099175</v>
      </c>
      <c r="C19" s="6">
        <f t="shared" si="0"/>
        <v>1.5839237667628927</v>
      </c>
      <c r="D19" s="3">
        <f t="shared" si="5"/>
        <v>7597.6450512239444</v>
      </c>
      <c r="E19" s="3">
        <f t="shared" si="2"/>
        <v>9256.9927446631391</v>
      </c>
      <c r="F19" s="3">
        <f t="shared" si="3"/>
        <v>12034.090568062082</v>
      </c>
      <c r="G19" s="3">
        <f t="shared" si="4"/>
        <v>2777.0978233989426</v>
      </c>
    </row>
    <row r="20" spans="1:8" x14ac:dyDescent="0.25">
      <c r="A20" t="s">
        <v>23</v>
      </c>
      <c r="B20" s="6">
        <f t="shared" si="1"/>
        <v>1.2488629699476652</v>
      </c>
      <c r="C20" s="6">
        <f t="shared" si="0"/>
        <v>1.6235218609319648</v>
      </c>
      <c r="D20" s="3">
        <f t="shared" si="5"/>
        <v>7285.4337669676697</v>
      </c>
      <c r="E20" s="3">
        <f t="shared" si="2"/>
        <v>9098.5084515722501</v>
      </c>
      <c r="F20" s="3">
        <f t="shared" si="3"/>
        <v>11828.060987043926</v>
      </c>
      <c r="G20" s="3">
        <f t="shared" si="4"/>
        <v>2729.5525354716756</v>
      </c>
    </row>
    <row r="21" spans="1:8" x14ac:dyDescent="0.25">
      <c r="A21" t="s">
        <v>24</v>
      </c>
      <c r="B21" s="6">
        <f t="shared" si="1"/>
        <v>1.2800845441963566</v>
      </c>
      <c r="C21" s="6">
        <f t="shared" si="0"/>
        <v>1.6641099074552637</v>
      </c>
      <c r="D21" s="3">
        <f t="shared" si="5"/>
        <v>6941.0629237660505</v>
      </c>
      <c r="E21" s="3">
        <f t="shared" si="2"/>
        <v>8885.1473690072962</v>
      </c>
      <c r="F21" s="3">
        <f t="shared" si="3"/>
        <v>11550.691579709484</v>
      </c>
      <c r="G21" s="3">
        <f t="shared" si="4"/>
        <v>2665.5442107021881</v>
      </c>
    </row>
    <row r="22" spans="1:8" x14ac:dyDescent="0.25">
      <c r="A22" t="s">
        <v>25</v>
      </c>
      <c r="B22" s="6">
        <f t="shared" si="1"/>
        <v>1.3120866578012655</v>
      </c>
      <c r="C22" s="6">
        <f t="shared" si="0"/>
        <v>1.7057126551416453</v>
      </c>
      <c r="D22" s="3">
        <f t="shared" si="5"/>
        <v>6571.0348156971349</v>
      </c>
      <c r="E22" s="3">
        <f t="shared" si="2"/>
        <v>8621.7671096238082</v>
      </c>
      <c r="F22" s="3">
        <f t="shared" si="3"/>
        <v>11208.297242510951</v>
      </c>
      <c r="G22" s="3">
        <f t="shared" si="4"/>
        <v>2586.5301328871428</v>
      </c>
      <c r="H22" s="3"/>
    </row>
    <row r="25" spans="1:8" x14ac:dyDescent="0.25">
      <c r="A25" s="4" t="s">
        <v>26</v>
      </c>
      <c r="D25" s="1" t="s">
        <v>10</v>
      </c>
      <c r="E25" s="1" t="s">
        <v>11</v>
      </c>
      <c r="F25" s="1" t="s">
        <v>12</v>
      </c>
      <c r="G25" s="1" t="s">
        <v>13</v>
      </c>
    </row>
    <row r="26" spans="1:8" x14ac:dyDescent="0.25">
      <c r="D26">
        <f>SUM(D11:D22)</f>
        <v>90224.823868362393</v>
      </c>
      <c r="E26">
        <f>SUM(E11:E22)</f>
        <v>103613.29147837606</v>
      </c>
      <c r="F26">
        <f>SUM(F11:F22)</f>
        <v>134697.27892188888</v>
      </c>
      <c r="G26">
        <f>SUM(G11:G22)</f>
        <v>31083.987443512829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Währungsrechner (JPY)</vt:lpstr>
      <vt:lpstr>Gewinnprognose</vt:lpstr>
      <vt:lpstr>markup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missong</dc:creator>
  <cp:lastModifiedBy>excel01</cp:lastModifiedBy>
  <dcterms:created xsi:type="dcterms:W3CDTF">2017-09-26T13:24:13Z</dcterms:created>
  <dcterms:modified xsi:type="dcterms:W3CDTF">2018-10-21T16:21:42Z</dcterms:modified>
</cp:coreProperties>
</file>